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D7" i="2" l="1"/>
  <c r="H7" i="2"/>
  <c r="I7" i="2"/>
  <c r="J7" i="2"/>
  <c r="K7" i="2"/>
  <c r="L7" i="2"/>
  <c r="H8" i="2"/>
  <c r="I8" i="2"/>
  <c r="J8" i="2" s="1"/>
  <c r="K8" i="2"/>
  <c r="L8" i="2"/>
  <c r="C9" i="2"/>
  <c r="D9" i="2" s="1"/>
  <c r="E9" i="2"/>
  <c r="G9" i="2"/>
  <c r="H9" i="2" s="1"/>
  <c r="K9" i="2"/>
  <c r="L9" i="2" s="1"/>
  <c r="D10" i="2"/>
  <c r="H10" i="2"/>
  <c r="I10" i="2"/>
  <c r="J10" i="2"/>
  <c r="K10" i="2"/>
  <c r="L10" i="2"/>
  <c r="H11" i="2"/>
  <c r="I11" i="2"/>
  <c r="J11" i="2" s="1"/>
  <c r="K11" i="2"/>
  <c r="L11" i="2"/>
  <c r="D12" i="2"/>
  <c r="H12" i="2"/>
  <c r="I12" i="2"/>
  <c r="J12" i="2"/>
  <c r="K12" i="2"/>
  <c r="L12" i="2"/>
  <c r="C13" i="2"/>
  <c r="D13" i="2"/>
  <c r="E13" i="2"/>
  <c r="G13" i="2"/>
  <c r="H13" i="2"/>
  <c r="K13" i="2"/>
  <c r="L13" i="2"/>
  <c r="C14" i="2"/>
  <c r="D8" i="2" s="1"/>
  <c r="D14" i="2"/>
  <c r="E14" i="2"/>
  <c r="F12" i="2" s="1"/>
  <c r="F14" i="2"/>
  <c r="G14" i="2"/>
  <c r="K14" i="2"/>
  <c r="L14" i="2" s="1"/>
  <c r="F10" i="2" l="1"/>
  <c r="F9" i="2"/>
  <c r="F7" i="2"/>
  <c r="F13" i="2"/>
  <c r="F11" i="2"/>
  <c r="O20" i="2" s="1"/>
  <c r="I9" i="2"/>
  <c r="J9" i="2" s="1"/>
  <c r="F8" i="2"/>
  <c r="I13" i="2"/>
  <c r="J13" i="2" s="1"/>
  <c r="D11" i="2"/>
  <c r="P18" i="2"/>
  <c r="P19" i="2"/>
  <c r="P20" i="2"/>
  <c r="P17" i="2"/>
  <c r="O21" i="2"/>
  <c r="P21" i="2"/>
  <c r="O19" i="2"/>
  <c r="O18" i="2"/>
  <c r="O17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<sst xmlns="http://schemas.openxmlformats.org/spreadsheetml/2006/main" count="30" uniqueCount="22">
  <si>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</si>
  <si>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</si>
  <si>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</si>
  <si>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</si>
  <si>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</si>
  <si>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</si>
  <si>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</si>
  <si>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</si>
  <si>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</si>
  <si>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</si>
  <si>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</si>
  <si>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</si>
  <si>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</si>
  <si>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</si>
  <si>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</si>
  <si>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</si>
  <si>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</si>
  <si>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</si>
  <si>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</si>
  <si>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</si>
  <si>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ΦΕΒΡΟΥΑΡΙΟΣ</t>
  </si>
  <si>
    <t>ΜΑΡΤΙΟΣ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</si>
</sst>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Μάρτιο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4.6218646833377605E-2</c:v>
                </c:pt>
                <c:pt idx="1">
                  <c:v>0.24820703525215346</c:v>
                </c:pt>
                <c:pt idx="2">
                  <c:v>0.44397222327628733</c:v>
                </c:pt>
                <c:pt idx="3">
                  <c:v>0.13171175957196524</c:v>
                </c:pt>
                <c:pt idx="4">
                  <c:v>0.12989033506621636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2.8755351774815533E-2</c:v>
                </c:pt>
                <c:pt idx="1">
                  <c:v>0.1555886193180093</c:v>
                </c:pt>
                <c:pt idx="2">
                  <c:v>0.18237026690553548</c:v>
                </c:pt>
                <c:pt idx="3">
                  <c:v>0.21434427473962286</c:v>
                </c:pt>
                <c:pt idx="4">
                  <c:v>0.4189414872620168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19680"/>
        <c:axId val="132921216"/>
      </c:barChart>
      <c:catAx>
        <c:axId val="1329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92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212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919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Μάρτιος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-271</c:v>
                </c:pt>
                <c:pt idx="1">
                  <c:v>-1417</c:v>
                </c:pt>
                <c:pt idx="2">
                  <c:v>-1688</c:v>
                </c:pt>
                <c:pt idx="3">
                  <c:v>-5694</c:v>
                </c:pt>
                <c:pt idx="4">
                  <c:v>3588</c:v>
                </c:pt>
                <c:pt idx="5">
                  <c:v>10374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9584"/>
        <c:axId val="133877760"/>
      </c:barChart>
      <c:catAx>
        <c:axId val="1338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877760"/>
        <c:crosses val="autoZero"/>
        <c:auto val="1"/>
        <c:lblAlgn val="ctr"/>
        <c:lblOffset val="100"/>
        <c:noMultiLvlLbl val="0"/>
      </c:catAx>
      <c:valAx>
        <c:axId val="133877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859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30" sqref="O30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4" t="s">
        <v>20</v>
      </c>
      <c r="D4" s="57"/>
      <c r="E4" s="54" t="s">
        <v>21</v>
      </c>
      <c r="F4" s="56"/>
      <c r="G4" s="56"/>
      <c r="H4" s="56"/>
      <c r="I4" s="56"/>
      <c r="J4" s="57"/>
      <c r="K4" s="54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3"/>
      <c r="E5" s="51">
        <v>2020</v>
      </c>
      <c r="F5" s="53"/>
      <c r="G5" s="51">
        <v>2021</v>
      </c>
      <c r="H5" s="53"/>
      <c r="I5" s="51" t="s">
        <v>16</v>
      </c>
      <c r="J5" s="53"/>
      <c r="K5" s="51" t="s">
        <v>17</v>
      </c>
      <c r="L5" s="52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1008</v>
      </c>
      <c r="D7" s="32">
        <f>C7/C14</f>
        <v>3.0742017139894478E-2</v>
      </c>
      <c r="E7" s="39">
        <v>1218</v>
      </c>
      <c r="F7" s="32">
        <f>E7/E14</f>
        <v>4.6218646833377605E-2</v>
      </c>
      <c r="G7" s="39">
        <v>947</v>
      </c>
      <c r="H7" s="32">
        <f>G7/G14</f>
        <v>2.8755351774815533E-2</v>
      </c>
      <c r="I7" s="25">
        <f t="shared" ref="I7:I12" si="0">G7-E7</f>
        <v>-271</v>
      </c>
      <c r="J7" s="26">
        <f t="shared" ref="J7:J13" si="1">I7/E7</f>
        <v>-0.22249589490968802</v>
      </c>
      <c r="K7" s="25">
        <f>G7-C7</f>
        <v>-61</v>
      </c>
      <c r="L7" s="26">
        <f t="shared" ref="L7:L13" si="2">K7/G7</f>
        <v>-6.4413938753959871E-2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5550</v>
      </c>
      <c r="D8" s="32">
        <f>C8/C14</f>
        <v>0.1692640824666809</v>
      </c>
      <c r="E8" s="40">
        <v>6541</v>
      </c>
      <c r="F8" s="32">
        <f>E8/E14</f>
        <v>0.24820703525215346</v>
      </c>
      <c r="G8" s="40">
        <v>5124</v>
      </c>
      <c r="H8" s="32">
        <f>G8/G14</f>
        <v>0.1555886193180093</v>
      </c>
      <c r="I8" s="25">
        <f t="shared" si="0"/>
        <v>-1417</v>
      </c>
      <c r="J8" s="26">
        <f t="shared" si="1"/>
        <v>-0.21663354227182388</v>
      </c>
      <c r="K8" s="25">
        <f t="shared" ref="K8:K14" si="3">G8-C8</f>
        <v>-426</v>
      </c>
      <c r="L8" s="26">
        <f t="shared" si="2"/>
        <v>-8.3138173302107723E-2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6558</v>
      </c>
      <c r="D9" s="33">
        <f>C9/C14</f>
        <v>0.20000609960657537</v>
      </c>
      <c r="E9" s="41">
        <f t="shared" ref="E9" si="5">SUM(E7:E8)</f>
        <v>7759</v>
      </c>
      <c r="F9" s="33">
        <f>E9/E14</f>
        <v>0.29442568208553105</v>
      </c>
      <c r="G9" s="41">
        <f t="shared" ref="G9" si="6">SUM(G7:G8)</f>
        <v>6071</v>
      </c>
      <c r="H9" s="33">
        <f>G9/G14</f>
        <v>0.18434397109282483</v>
      </c>
      <c r="I9" s="27">
        <f t="shared" si="0"/>
        <v>-1688</v>
      </c>
      <c r="J9" s="28">
        <f t="shared" si="1"/>
        <v>-0.21755380848047429</v>
      </c>
      <c r="K9" s="27">
        <f t="shared" si="3"/>
        <v>-487</v>
      </c>
      <c r="L9" s="28">
        <f t="shared" si="2"/>
        <v>-8.0217427112502057E-2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5986</v>
      </c>
      <c r="D10" s="32">
        <f>C10/C14</f>
        <v>0.18256122480100034</v>
      </c>
      <c r="E10" s="40">
        <v>11700</v>
      </c>
      <c r="F10" s="32">
        <f>E10/E14</f>
        <v>0.44397222327628733</v>
      </c>
      <c r="G10" s="40">
        <v>6006</v>
      </c>
      <c r="H10" s="32">
        <f>G10/G14</f>
        <v>0.18237026690553548</v>
      </c>
      <c r="I10" s="25">
        <f t="shared" si="0"/>
        <v>-5694</v>
      </c>
      <c r="J10" s="26">
        <f t="shared" si="1"/>
        <v>-0.48666666666666669</v>
      </c>
      <c r="K10" s="25">
        <f t="shared" si="3"/>
        <v>20</v>
      </c>
      <c r="L10" s="26">
        <f t="shared" si="2"/>
        <v>3.33000333000333E-3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7066</v>
      </c>
      <c r="D11" s="32">
        <f>C11/C14</f>
        <v>0.21549910030803013</v>
      </c>
      <c r="E11" s="40">
        <v>3471</v>
      </c>
      <c r="F11" s="32">
        <f>E11/E14</f>
        <v>0.13171175957196524</v>
      </c>
      <c r="G11" s="40">
        <v>7059</v>
      </c>
      <c r="H11" s="32">
        <f>G11/G14</f>
        <v>0.21434427473962286</v>
      </c>
      <c r="I11" s="25">
        <f t="shared" si="0"/>
        <v>3588</v>
      </c>
      <c r="J11" s="26">
        <f t="shared" si="1"/>
        <v>1.0337078651685394</v>
      </c>
      <c r="K11" s="25">
        <f t="shared" si="3"/>
        <v>-7</v>
      </c>
      <c r="L11" s="26">
        <f t="shared" si="2"/>
        <v>-9.9164187561977626E-4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13179</v>
      </c>
      <c r="D12" s="33">
        <f>C12/C14</f>
        <v>0.40193357528439416</v>
      </c>
      <c r="E12" s="41">
        <v>3423</v>
      </c>
      <c r="F12" s="33">
        <f>E12/E14</f>
        <v>0.12989033506621636</v>
      </c>
      <c r="G12" s="41">
        <v>13797</v>
      </c>
      <c r="H12" s="33">
        <f>G12/G14</f>
        <v>0.4189414872620168</v>
      </c>
      <c r="I12" s="27">
        <f t="shared" si="0"/>
        <v>10374</v>
      </c>
      <c r="J12" s="28">
        <f t="shared" si="1"/>
        <v>3.0306748466257667</v>
      </c>
      <c r="K12" s="27">
        <f t="shared" si="3"/>
        <v>618</v>
      </c>
      <c r="L12" s="28">
        <f t="shared" si="2"/>
        <v>4.4792346162209173E-2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20245</v>
      </c>
      <c r="D13" s="33">
        <f>C13/C14</f>
        <v>0.61743267559242432</v>
      </c>
      <c r="E13" s="42">
        <f t="shared" ref="E13" si="8">E11+E12</f>
        <v>6894</v>
      </c>
      <c r="F13" s="33">
        <f>E13/E14</f>
        <v>0.26160209463818163</v>
      </c>
      <c r="G13" s="42">
        <f t="shared" ref="G13" si="9">G11+G12</f>
        <v>20856</v>
      </c>
      <c r="H13" s="33">
        <f>G13/G14</f>
        <v>0.63328576200163966</v>
      </c>
      <c r="I13" s="27">
        <f>SUM(I11,I12)</f>
        <v>13962</v>
      </c>
      <c r="J13" s="28">
        <f t="shared" si="1"/>
        <v>2.0252393385552656</v>
      </c>
      <c r="K13" s="35">
        <f t="shared" ref="K13" si="10">K11+K12</f>
        <v>611</v>
      </c>
      <c r="L13" s="28">
        <f t="shared" si="2"/>
        <v>2.9296125815113157E-2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32789</v>
      </c>
      <c r="D14" s="45">
        <f>C14/C14</f>
        <v>1</v>
      </c>
      <c r="E14" s="44">
        <f t="shared" ref="E14" si="12">E7+E8+E10+E11+E12</f>
        <v>26353</v>
      </c>
      <c r="F14" s="45">
        <f>E14/E14</f>
        <v>1</v>
      </c>
      <c r="G14" s="44">
        <f>G7+G8+G10+G11+G12</f>
        <v>32933</v>
      </c>
      <c r="H14" s="45">
        <v>1</v>
      </c>
      <c r="I14" s="46">
        <f>SUM(I7,I8,I10,I13)</f>
        <v>6580</v>
      </c>
      <c r="J14" s="47">
        <f>I14/E14</f>
        <v>0.24968694266307442</v>
      </c>
      <c r="K14" s="48">
        <f t="shared" si="3"/>
        <v>144</v>
      </c>
      <c r="L14" s="49">
        <f>K14/G14</f>
        <v>4.3725138918410105E-3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4.6218646833377605E-2</v>
      </c>
      <c r="P17" s="13">
        <f>H7</f>
        <v>2.8755351774815533E-2</v>
      </c>
    </row>
    <row r="18" spans="14:24" ht="13.5" thickBot="1" x14ac:dyDescent="0.25">
      <c r="N18" s="18" t="s">
        <v>15</v>
      </c>
      <c r="O18" s="13">
        <f>F8</f>
        <v>0.24820703525215346</v>
      </c>
      <c r="P18" s="13">
        <f>H8</f>
        <v>0.1555886193180093</v>
      </c>
    </row>
    <row r="19" spans="14:24" ht="16.5" thickBot="1" x14ac:dyDescent="0.3">
      <c r="N19" s="15" t="s">
        <v>11</v>
      </c>
      <c r="O19" s="13">
        <f>F10</f>
        <v>0.44397222327628733</v>
      </c>
      <c r="P19" s="13">
        <f>H10</f>
        <v>0.18237026690553548</v>
      </c>
      <c r="X19" s="8"/>
    </row>
    <row r="20" spans="14:24" ht="13.5" thickBot="1" x14ac:dyDescent="0.25">
      <c r="N20" s="15" t="s">
        <v>10</v>
      </c>
      <c r="O20" s="13">
        <f>F11</f>
        <v>0.13171175957196524</v>
      </c>
      <c r="P20" s="13">
        <f>H11</f>
        <v>0.21434427473962286</v>
      </c>
    </row>
    <row r="21" spans="14:24" ht="13.5" thickBot="1" x14ac:dyDescent="0.25">
      <c r="N21" s="16" t="s">
        <v>9</v>
      </c>
      <c r="O21" s="17">
        <f>F12</f>
        <v>0.12989033506621636</v>
      </c>
      <c r="P21" s="17">
        <f>H12</f>
        <v>0.4189414872620168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2021-04-06T07:05:16Z</cp:lastPrinted>
  <dcterms:created xsi:type="dcterms:W3CDTF">2003-11-05T10:42:27Z</dcterms:created>
  <dcterms:modified xsi:type="dcterms:W3CDTF">2021-04-07T08:21:56Z</dcterms:modified>
</cp:coreProperties>
</file>